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\Desktop\INSTITUCIONES 2025\INFORMES INSTITUCIONALES\INFORME DE IRURITA A EBRERO DEL 2025\"/>
    </mc:Choice>
  </mc:AlternateContent>
  <bookViews>
    <workbookView xWindow="0" yWindow="0" windowWidth="20490" windowHeight="7755" activeTab="1"/>
  </bookViews>
  <sheets>
    <sheet name="INGRESOS" sheetId="1" r:id="rId1"/>
    <sheet name="GASTOS" sheetId="3" r:id="rId2"/>
    <sheet name="GASTOS POR MES" sheetId="5" r:id="rId3"/>
  </sheets>
  <definedNames>
    <definedName name="_xlnm.Print_Area" localSheetId="1">GASTOS!$A$1:$C$67</definedName>
    <definedName name="_xlnm.Print_Area" localSheetId="2">'GASTOS POR MES'!$A$10:$L$16</definedName>
    <definedName name="_xlnm.Print_Area" localSheetId="0">INGRESOS!$A$1:$C$50</definedName>
  </definedNames>
  <calcPr calcId="152511"/>
</workbook>
</file>

<file path=xl/calcChain.xml><?xml version="1.0" encoding="utf-8"?>
<calcChain xmlns="http://schemas.openxmlformats.org/spreadsheetml/2006/main">
  <c r="I24" i="5" l="1"/>
  <c r="K24" i="5"/>
  <c r="B9" i="3"/>
  <c r="B32" i="3"/>
  <c r="J24" i="5" l="1"/>
  <c r="K16" i="5"/>
  <c r="J16" i="5"/>
  <c r="K15" i="5"/>
  <c r="J15" i="5"/>
  <c r="I14" i="5"/>
  <c r="B52" i="3"/>
  <c r="C30" i="3"/>
  <c r="C31" i="3" l="1"/>
  <c r="K14" i="5"/>
  <c r="J14" i="5"/>
  <c r="C29" i="3"/>
  <c r="C32" i="3" s="1"/>
  <c r="B8" i="3" l="1"/>
  <c r="B11" i="3" s="1"/>
  <c r="C9" i="3" l="1"/>
  <c r="C10" i="3"/>
  <c r="B53" i="3" l="1"/>
  <c r="B34" i="1"/>
  <c r="C30" i="1" s="1"/>
  <c r="C50" i="3" l="1"/>
  <c r="C52" i="3" l="1"/>
  <c r="C7" i="3"/>
  <c r="C6" i="3"/>
  <c r="C8" i="3" l="1"/>
  <c r="B7" i="1"/>
  <c r="C6" i="1" l="1"/>
  <c r="C5" i="1"/>
  <c r="C7" i="1" s="1"/>
  <c r="C8" i="1"/>
  <c r="K6" i="5"/>
  <c r="J6" i="5" l="1"/>
  <c r="C11" i="3"/>
  <c r="C12" i="3" l="1"/>
  <c r="C31" i="1" l="1"/>
  <c r="C28" i="1"/>
  <c r="C29" i="1"/>
  <c r="C32" i="1"/>
  <c r="C33" i="1" l="1"/>
  <c r="C34" i="1" s="1"/>
  <c r="B9" i="1" l="1"/>
  <c r="C9" i="1" s="1"/>
  <c r="C10" i="1" s="1"/>
</calcChain>
</file>

<file path=xl/comments1.xml><?xml version="1.0" encoding="utf-8"?>
<comments xmlns="http://schemas.openxmlformats.org/spreadsheetml/2006/main">
  <authors>
    <author>Luffi</author>
  </authors>
  <commentList>
    <comment ref="B9" authorId="0" shapeId="0">
      <text>
        <r>
          <rPr>
            <b/>
            <sz val="8"/>
            <color indexed="81"/>
            <rFont val="Tahoma"/>
            <family val="2"/>
          </rPr>
          <t>Luffi: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Luffi</author>
  </authors>
  <commentList>
    <comment ref="B11" authorId="0" shapeId="0">
      <text>
        <r>
          <rPr>
            <b/>
            <sz val="8"/>
            <color indexed="81"/>
            <rFont val="Tahoma"/>
            <family val="2"/>
          </rPr>
          <t>Luffi: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<sst xmlns="http://schemas.openxmlformats.org/spreadsheetml/2006/main" count="110" uniqueCount="55">
  <si>
    <t>DETALLE</t>
  </si>
  <si>
    <t>PRESUPUESTO EJECUTADO</t>
  </si>
  <si>
    <t>INFORME CONTABLE DE INGRESOS</t>
  </si>
  <si>
    <t>SALDO POR EJECUTAR</t>
  </si>
  <si>
    <t>PORCENTAJE</t>
  </si>
  <si>
    <t>VALORES</t>
  </si>
  <si>
    <t>Certificados</t>
  </si>
  <si>
    <t>Rendimiento Financiero</t>
  </si>
  <si>
    <t>INFORME CONTABLE DE EGRESOS</t>
  </si>
  <si>
    <t>PRESUPUESTO APROBADO INICIAL</t>
  </si>
  <si>
    <t>PRESUPUESTO EJECUTADSO</t>
  </si>
  <si>
    <t>TOTAL</t>
  </si>
  <si>
    <t>NOCTURNA Y DIPLOMAS</t>
  </si>
  <si>
    <t>PRESUPUESTO TOTAL</t>
  </si>
  <si>
    <t>PROVEEDOR</t>
  </si>
  <si>
    <t>NIT</t>
  </si>
  <si>
    <t xml:space="preserve">ERASO ROSERO LILIAM MERCEDES                                                                        </t>
  </si>
  <si>
    <t>OBJETO</t>
  </si>
  <si>
    <t>COMISIONES , HONORARIOS Y SERVICIOS PUBLICOS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</si>
  <si>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</si>
  <si>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Fecha de terminacion de contrato</t>
  </si>
  <si>
    <t>Vr.Contrato inicial</t>
  </si>
  <si>
    <t>Valor cancelado por mes</t>
  </si>
  <si>
    <t>Valor ACUMULADO</t>
  </si>
  <si>
    <t>%</t>
  </si>
  <si>
    <t xml:space="preserve">Saldo </t>
  </si>
  <si>
    <t>Observaciones</t>
  </si>
  <si>
    <t>Fecha de mes</t>
  </si>
  <si>
    <t>En Ejecucion</t>
  </si>
  <si>
    <t>INSTITUCION EDUCATIVA DOMINGO IRURITA</t>
  </si>
  <si>
    <t>Fecha de inicio de contrato</t>
  </si>
  <si>
    <t>PRESUPUESTO COMPROMETIDO</t>
  </si>
  <si>
    <t xml:space="preserve">ASESORAMIENTO CONTABLE </t>
  </si>
  <si>
    <t>Ingreso de tienda</t>
  </si>
  <si>
    <t>SALDO EN BANCOS AÑO ANTERIOR 2023</t>
  </si>
  <si>
    <t>Diplomas</t>
  </si>
  <si>
    <t>DE 01 DE ENERO A 28 DE FEBRERO DE 2025</t>
  </si>
  <si>
    <t>INGRESOS DETALLADOS DE 01 al 28 DE FEBRERO DEL 2025</t>
  </si>
  <si>
    <t>SERVICIOS Y HONORARIOS Y SERVICIOS</t>
  </si>
  <si>
    <t>MANTENIMIENTO</t>
  </si>
  <si>
    <t>comisiones financieras</t>
  </si>
  <si>
    <t>MATERIALES Y SUMINISTROS</t>
  </si>
  <si>
    <t>Ingresos del año 2024</t>
  </si>
  <si>
    <t>SALDO EN BANCOS AÑO ANTERIOR 2024</t>
  </si>
  <si>
    <t>RELACION DE GASTOS DETALLADOS DE ENERO 2025</t>
  </si>
  <si>
    <t>RELACION DE GASTOS DETALLADOS DE FEBRERO 2025</t>
  </si>
  <si>
    <t>28-02-20225</t>
  </si>
  <si>
    <t>HERNANDEZ OSCAR</t>
  </si>
  <si>
    <t>LIQUIDADO</t>
  </si>
  <si>
    <t>VILLA</t>
  </si>
  <si>
    <t>DE 01 al  31 E MARZO 2025</t>
  </si>
  <si>
    <t>GASTOS   DETALLADOS DE 01 DE ENERO AL 30 DEMARZO DEL 2025</t>
  </si>
  <si>
    <t>GASTOS COMPROMETIDOS DEL MES DE ENERO A DICIEMBRE DEL 2025</t>
  </si>
  <si>
    <t>RELACION DE GASTOS DETALLADOS DE MARZO 2025</t>
  </si>
  <si>
    <t>28-03-20225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</si>
</sst>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??_ ;_ @_ "/>
    <numFmt numFmtId="167" formatCode="_(&quot;$&quot;\ * #,##0.00_);_(&quot;$&quot;\ * \(#,##0.00\);_(&quot;$&quot;\ 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9" fillId="0" borderId="0"/>
    <xf numFmtId="41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0" borderId="0"/>
  </cellStyleXfs>
  <cellXfs count="52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0" fillId="0" borderId="1" xfId="0" applyBorder="1"/>
    <xf numFmtId="165" fontId="0" fillId="0" borderId="1" xfId="1" applyNumberFormat="1" applyFont="1" applyBorder="1"/>
    <xf numFmtId="164" fontId="0" fillId="0" borderId="1" xfId="0" applyNumberFormat="1" applyBorder="1"/>
    <xf numFmtId="165" fontId="0" fillId="0" borderId="1" xfId="0" applyNumberFormat="1" applyBorder="1"/>
    <xf numFmtId="165" fontId="0" fillId="0" borderId="0" xfId="0" applyNumberFormat="1"/>
    <xf numFmtId="164" fontId="0" fillId="0" borderId="0" xfId="1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0" xfId="0" applyBorder="1"/>
    <xf numFmtId="165" fontId="0" fillId="0" borderId="0" xfId="1" applyNumberFormat="1" applyFont="1" applyBorder="1"/>
    <xf numFmtId="41" fontId="12" fillId="0" borderId="1" xfId="9" applyFont="1" applyBorder="1"/>
    <xf numFmtId="165" fontId="10" fillId="0" borderId="1" xfId="1" applyNumberFormat="1" applyFont="1" applyFill="1" applyBorder="1"/>
    <xf numFmtId="0" fontId="0" fillId="0" borderId="0" xfId="0" applyAlignment="1"/>
    <xf numFmtId="14" fontId="9" fillId="0" borderId="1" xfId="8" applyNumberFormat="1" applyBorder="1"/>
    <xf numFmtId="0" fontId="9" fillId="0" borderId="1" xfId="8" applyBorder="1"/>
    <xf numFmtId="14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165" fontId="11" fillId="0" borderId="2" xfId="1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11" fillId="0" borderId="11" xfId="0" applyNumberFormat="1" applyFont="1" applyFill="1" applyBorder="1" applyAlignment="1">
      <alignment horizontal="left" vertical="center" wrapText="1"/>
    </xf>
    <xf numFmtId="14" fontId="10" fillId="0" borderId="11" xfId="0" applyNumberFormat="1" applyFont="1" applyFill="1" applyBorder="1" applyAlignment="1">
      <alignment horizontal="left" vertical="center"/>
    </xf>
    <xf numFmtId="14" fontId="11" fillId="0" borderId="12" xfId="0" applyNumberFormat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14" fontId="10" fillId="0" borderId="14" xfId="0" applyNumberFormat="1" applyFont="1" applyFill="1" applyBorder="1" applyAlignment="1">
      <alignment horizontal="left" vertical="center"/>
    </xf>
    <xf numFmtId="0" fontId="10" fillId="0" borderId="15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3" xfId="0" applyBorder="1"/>
    <xf numFmtId="14" fontId="4" fillId="0" borderId="1" xfId="8" applyNumberFormat="1" applyFont="1" applyBorder="1"/>
    <xf numFmtId="0" fontId="10" fillId="0" borderId="2" xfId="0" applyFont="1" applyFill="1" applyBorder="1" applyAlignment="1">
      <alignment horizontal="left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0" fontId="4" fillId="0" borderId="1" xfId="8" applyFont="1" applyBorder="1"/>
    <xf numFmtId="0" fontId="9" fillId="0" borderId="1" xfId="8" applyBorder="1" applyAlignment="1">
      <alignment horizontal="left"/>
    </xf>
    <xf numFmtId="0" fontId="4" fillId="0" borderId="1" xfId="8" applyFont="1" applyBorder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0" fillId="0" borderId="19" xfId="0" applyFont="1" applyBorder="1" applyAlignment="1">
      <alignment horizontal="center"/>
    </xf>
  </cellXfs>
  <cellStyles count="12">
    <cellStyle name="Millares" xfId="1" builtinId="3"/>
    <cellStyle name="Millares [0] 2" xfId="9"/>
    <cellStyle name="Millares 2" xfId="4"/>
    <cellStyle name="Millares 3" xfId="10"/>
    <cellStyle name="Millares 4" xfId="6"/>
    <cellStyle name="Millares 6" xfId="5"/>
    <cellStyle name="Normal" xfId="0" builtinId="0"/>
    <cellStyle name="Normal 2" xfId="2"/>
    <cellStyle name="Normal 3" xfId="3"/>
    <cellStyle name="Normal 4" xfId="7"/>
    <cellStyle name="Normal 5" xfId="8"/>
    <cellStyle name="Normal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INGRESOS!$B$26:$B$27</c:f>
              <c:strCache>
                <c:ptCount val="2"/>
                <c:pt idx="0">
                  <c:v>INGRESOS DETALLADOS DE 01 al 28 DE FEBRERO DEL 2025</c:v>
                </c:pt>
                <c:pt idx="1">
                  <c:v>VALORES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INGRESOS!$A$28:$A$34</c:f>
              <c:strCache>
                <c:ptCount val="7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2024</c:v>
                </c:pt>
                <c:pt idx="6">
                  <c:v>TOTAL</c:v>
                </c:pt>
              </c:strCache>
            </c:strRef>
          </c:cat>
          <c:val>
            <c:numRef>
              <c:f>INGRESOS!$B$28:$B$34</c:f>
              <c:numCache>
                <c:formatCode>_(* #,##0_);_(* \(#,##0\);_(* "-"??_);_(@_)</c:formatCode>
                <c:ptCount val="7"/>
                <c:pt idx="0">
                  <c:v>375000</c:v>
                </c:pt>
                <c:pt idx="1">
                  <c:v>2485500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3370218</c:v>
                </c:pt>
                <c:pt idx="6">
                  <c:v>6230721</c:v>
                </c:pt>
              </c:numCache>
            </c:numRef>
          </c:val>
        </c:ser>
        <c:ser>
          <c:idx val="1"/>
          <c:order val="1"/>
          <c:tx>
            <c:strRef>
              <c:f>INGRESOS!$C$26:$C$27</c:f>
              <c:strCache>
                <c:ptCount val="2"/>
                <c:pt idx="0">
                  <c:v>INGRESOS DETALLADOS DE 01 al 28 DE FEBRERO DEL 2025</c:v>
                </c:pt>
                <c:pt idx="1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INGRESOS!$A$28:$A$34</c:f>
              <c:strCache>
                <c:ptCount val="7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2024</c:v>
                </c:pt>
                <c:pt idx="6">
                  <c:v>TOTAL</c:v>
                </c:pt>
              </c:strCache>
            </c:strRef>
          </c:cat>
          <c:val>
            <c:numRef>
              <c:f>INGRESOS!$C$28:$C$34</c:f>
              <c:numCache>
                <c:formatCode>_(* #,##0.00_);_(* \(#,##0.00\);_(* "-"??_);_(@_)</c:formatCode>
                <c:ptCount val="7"/>
                <c:pt idx="0">
                  <c:v>6.01856510667064</c:v>
                </c:pt>
                <c:pt idx="1">
                  <c:v>39.891049527013003</c:v>
                </c:pt>
                <c:pt idx="2">
                  <c:v>0</c:v>
                </c:pt>
                <c:pt idx="3">
                  <c:v>4.8148520853365131E-5</c:v>
                </c:pt>
                <c:pt idx="4">
                  <c:v>0</c:v>
                </c:pt>
                <c:pt idx="5">
                  <c:v>54.090337217795501</c:v>
                </c:pt>
                <c:pt idx="6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INGRESOS!$B$3</c:f>
              <c:strCache>
                <c:ptCount val="1"/>
                <c:pt idx="0">
                  <c:v>DE 01 DE ENERO A 28 DE FEBRERO DE 2025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INGRESOS!$A$4:$A$9</c:f>
              <c:strCache>
                <c:ptCount val="6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2024</c:v>
                </c:pt>
                <c:pt idx="3">
                  <c:v>PRESUPUESTO TOTAL</c:v>
                </c:pt>
                <c:pt idx="4">
                  <c:v>PRESUPUESTO EJECUTADSO</c:v>
                </c:pt>
                <c:pt idx="5">
                  <c:v>SALDO POR EJECUTAR</c:v>
                </c:pt>
              </c:strCache>
            </c:strRef>
          </c:cat>
          <c:val>
            <c:numRef>
              <c:f>INGRESOS!$B$4:$B$9</c:f>
              <c:numCache>
                <c:formatCode>_(* #,##0_);_(* \(#,##0\);_(* "-"??_);_(@_)</c:formatCode>
                <c:ptCount val="6"/>
                <c:pt idx="0" formatCode="General">
                  <c:v>0</c:v>
                </c:pt>
                <c:pt idx="1">
                  <c:v>114477986</c:v>
                </c:pt>
                <c:pt idx="2">
                  <c:v>3770218</c:v>
                </c:pt>
                <c:pt idx="3">
                  <c:v>118248204</c:v>
                </c:pt>
                <c:pt idx="4">
                  <c:v>6630721</c:v>
                </c:pt>
                <c:pt idx="5">
                  <c:v>111617483</c:v>
                </c:pt>
              </c:numCache>
            </c:numRef>
          </c:val>
        </c:ser>
        <c:ser>
          <c:idx val="1"/>
          <c:order val="1"/>
          <c:tx>
            <c:strRef>
              <c:f>INGRESOS!$C$3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INGRESOS!$A$4:$A$9</c:f>
              <c:strCache>
                <c:ptCount val="6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2024</c:v>
                </c:pt>
                <c:pt idx="3">
                  <c:v>PRESUPUESTO TOTAL</c:v>
                </c:pt>
                <c:pt idx="4">
                  <c:v>PRESUPUESTO EJECUTADSO</c:v>
                </c:pt>
                <c:pt idx="5">
                  <c:v>SALDO POR EJECUTAR</c:v>
                </c:pt>
              </c:strCache>
            </c:strRef>
          </c:cat>
          <c:val>
            <c:numRef>
              <c:f>INGRESOS!$C$4:$C$9</c:f>
              <c:numCache>
                <c:formatCode>_(* #,##0_);_(* \(#,##0\);_(* "-"??_);_(@_)</c:formatCode>
                <c:ptCount val="6"/>
                <c:pt idx="0" formatCode="General">
                  <c:v>0</c:v>
                </c:pt>
                <c:pt idx="1">
                  <c:v>96.811606542455394</c:v>
                </c:pt>
                <c:pt idx="2">
                  <c:v>3.1883934575446067</c:v>
                </c:pt>
                <c:pt idx="3">
                  <c:v>100</c:v>
                </c:pt>
                <c:pt idx="4">
                  <c:v>5.6074602198609291</c:v>
                </c:pt>
                <c:pt idx="5">
                  <c:v>94.392539780139074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GASTOS!$B$3:$B$4</c:f>
              <c:strCache>
                <c:ptCount val="2"/>
                <c:pt idx="0">
                  <c:v>DE 01 al  31 E MARZO 2025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GASTOS!$A$5:$A$11</c:f>
              <c:strCache>
                <c:ptCount val="7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PRESUPUESTO TOTAL</c:v>
                </c:pt>
                <c:pt idx="4">
                  <c:v>PRESUPUESTO EJECUTADSO</c:v>
                </c:pt>
                <c:pt idx="5">
                  <c:v>PRESUPUESTO COMPROMETIDO</c:v>
                </c:pt>
                <c:pt idx="6">
                  <c:v>SALDO POR EJECUTAR</c:v>
                </c:pt>
              </c:strCache>
            </c:strRef>
          </c:cat>
          <c:val>
            <c:numRef>
              <c:f>GASTOS!$B$5:$B$11</c:f>
              <c:numCache>
                <c:formatCode>_(* #,##0_);_(* \(#,##0\);_(* "-"??_);_(@_)</c:formatCode>
                <c:ptCount val="7"/>
                <c:pt idx="0" formatCode="General">
                  <c:v>0</c:v>
                </c:pt>
                <c:pt idx="1">
                  <c:v>114477986</c:v>
                </c:pt>
                <c:pt idx="2">
                  <c:v>3770218</c:v>
                </c:pt>
                <c:pt idx="3">
                  <c:v>118248204</c:v>
                </c:pt>
                <c:pt idx="4">
                  <c:v>6555632</c:v>
                </c:pt>
                <c:pt idx="5">
                  <c:v>20000000</c:v>
                </c:pt>
                <c:pt idx="6">
                  <c:v>91692572</c:v>
                </c:pt>
              </c:numCache>
            </c:numRef>
          </c:val>
        </c:ser>
        <c:ser>
          <c:idx val="1"/>
          <c:order val="1"/>
          <c:tx>
            <c:strRef>
              <c:f>GASTOS!$C$3:$C$4</c:f>
              <c:strCache>
                <c:ptCount val="2"/>
                <c:pt idx="0">
                  <c:v>DE 01 al  31 E MARZO 2025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GASTOS!$A$5:$A$11</c:f>
              <c:strCache>
                <c:ptCount val="7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PRESUPUESTO TOTAL</c:v>
                </c:pt>
                <c:pt idx="4">
                  <c:v>PRESUPUESTO EJECUTADSO</c:v>
                </c:pt>
                <c:pt idx="5">
                  <c:v>PRESUPUESTO COMPROMETIDO</c:v>
                </c:pt>
                <c:pt idx="6">
                  <c:v>SALDO POR EJECUTAR</c:v>
                </c:pt>
              </c:strCache>
            </c:strRef>
          </c:cat>
          <c:val>
            <c:numRef>
              <c:f>GASTOS!$C$5:$C$11</c:f>
              <c:numCache>
                <c:formatCode>_(* #,##0_);_(* \(#,##0\);_(* "-"??_);_(@_)</c:formatCode>
                <c:ptCount val="7"/>
                <c:pt idx="0" formatCode="General">
                  <c:v>0</c:v>
                </c:pt>
                <c:pt idx="1">
                  <c:v>96.811606542455394</c:v>
                </c:pt>
                <c:pt idx="2">
                  <c:v>3.1883934575446067</c:v>
                </c:pt>
                <c:pt idx="3">
                  <c:v>100</c:v>
                </c:pt>
                <c:pt idx="4">
                  <c:v>5.5439590439783766</c:v>
                </c:pt>
                <c:pt idx="5">
                  <c:v>16.913576125012437</c:v>
                </c:pt>
                <c:pt idx="6">
                  <c:v>77.542464831009184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GASTOS!$B$27:$B$28</c:f>
              <c:strCache>
                <c:ptCount val="2"/>
                <c:pt idx="0">
                  <c:v>GASTOS   DETALLADOS DE 01 DE ENERO AL 30 DEMARZO DEL 2025</c:v>
                </c:pt>
                <c:pt idx="1">
                  <c:v>VALORES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GASTOS!$A$29:$A$32</c:f>
              <c:strCache>
                <c:ptCount val="4"/>
                <c:pt idx="0">
                  <c:v>SERVICIOS Y HONORARIOS Y SERVICIOS</c:v>
                </c:pt>
                <c:pt idx="1">
                  <c:v>MANTENIMIENTO</c:v>
                </c:pt>
                <c:pt idx="2">
                  <c:v>comisiones financieras</c:v>
                </c:pt>
                <c:pt idx="3">
                  <c:v>PRESUPUESTO EJECUTADO</c:v>
                </c:pt>
              </c:strCache>
            </c:strRef>
          </c:cat>
          <c:val>
            <c:numRef>
              <c:f>GASTOS!$B$29:$B$32</c:f>
              <c:numCache>
                <c:formatCode>_(* #,##0_);_(* \(#,##0\);_(* "-"??_);_(@_)</c:formatCode>
                <c:ptCount val="4"/>
                <c:pt idx="0">
                  <c:v>4800000</c:v>
                </c:pt>
                <c:pt idx="1">
                  <c:v>1550000</c:v>
                </c:pt>
                <c:pt idx="2">
                  <c:v>205632</c:v>
                </c:pt>
                <c:pt idx="3">
                  <c:v>6555632</c:v>
                </c:pt>
              </c:numCache>
            </c:numRef>
          </c:val>
        </c:ser>
        <c:ser>
          <c:idx val="1"/>
          <c:order val="1"/>
          <c:tx>
            <c:strRef>
              <c:f>GASTOS!$C$27:$C$28</c:f>
              <c:strCache>
                <c:ptCount val="2"/>
                <c:pt idx="0">
                  <c:v>GASTOS   DETALLADOS DE 01 DE ENERO AL 30 DEMARZO DEL 2025</c:v>
                </c:pt>
                <c:pt idx="1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GASTOS!$A$29:$A$32</c:f>
              <c:strCache>
                <c:ptCount val="4"/>
                <c:pt idx="0">
                  <c:v>SERVICIOS Y HONORARIOS Y SERVICIOS</c:v>
                </c:pt>
                <c:pt idx="1">
                  <c:v>MANTENIMIENTO</c:v>
                </c:pt>
                <c:pt idx="2">
                  <c:v>comisiones financieras</c:v>
                </c:pt>
                <c:pt idx="3">
                  <c:v>PRESUPUESTO EJECUTADO</c:v>
                </c:pt>
              </c:strCache>
            </c:strRef>
          </c:cat>
          <c:val>
            <c:numRef>
              <c:f>GASTOS!$C$29:$C$32</c:f>
              <c:numCache>
                <c:formatCode>_(* #,##0.00_);_(* \(#,##0.00\);_(* "-"??_);_(@_)</c:formatCode>
                <c:ptCount val="4"/>
                <c:pt idx="0">
                  <c:v>73.21948516939328</c:v>
                </c:pt>
                <c:pt idx="1">
                  <c:v>23.643792085949915</c:v>
                </c:pt>
                <c:pt idx="2">
                  <c:v>3.136722744656808</c:v>
                </c:pt>
                <c:pt idx="3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GASTOS!$B$48:$B$49</c:f>
              <c:strCache>
                <c:ptCount val="2"/>
                <c:pt idx="0">
                  <c:v>GASTOS COMPROMETIDOS DEL MES DE ENERO A DICIEMBRE DEL 2025</c:v>
                </c:pt>
                <c:pt idx="1">
                  <c:v>VALORES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GASTOS!$A$50:$A$52</c:f>
              <c:strCache>
                <c:ptCount val="3"/>
                <c:pt idx="0">
                  <c:v>COMISIONES , HONORARIOS Y SERVICIOS PUBLICOS</c:v>
                </c:pt>
                <c:pt idx="1">
                  <c:v>MATERIALES Y SUMINISTROS</c:v>
                </c:pt>
                <c:pt idx="2">
                  <c:v>PRESUPUESTO EJECUTADO</c:v>
                </c:pt>
              </c:strCache>
            </c:strRef>
          </c:cat>
          <c:val>
            <c:numRef>
              <c:f>GASTOS!$B$50:$B$52</c:f>
              <c:numCache>
                <c:formatCode>_(* #,##0_);_(* \(#,##0\);_(* "-"??_);_(@_)</c:formatCode>
                <c:ptCount val="3"/>
                <c:pt idx="0">
                  <c:v>14400000</c:v>
                </c:pt>
                <c:pt idx="1">
                  <c:v>5600000</c:v>
                </c:pt>
                <c:pt idx="2">
                  <c:v>20000000</c:v>
                </c:pt>
              </c:numCache>
            </c:numRef>
          </c:val>
        </c:ser>
        <c:ser>
          <c:idx val="1"/>
          <c:order val="1"/>
          <c:tx>
            <c:strRef>
              <c:f>GASTOS!$C$48:$C$49</c:f>
              <c:strCache>
                <c:ptCount val="2"/>
                <c:pt idx="0">
                  <c:v>GASTOS COMPROMETIDOS DEL MES DE ENERO A DICIEMBRE DEL 2025</c:v>
                </c:pt>
                <c:pt idx="1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GASTOS!$A$50:$A$52</c:f>
              <c:strCache>
                <c:ptCount val="3"/>
                <c:pt idx="0">
                  <c:v>COMISIONES , HONORARIOS Y SERVICIOS PUBLICOS</c:v>
                </c:pt>
                <c:pt idx="1">
                  <c:v>MATERIALES Y SUMINISTROS</c:v>
                </c:pt>
                <c:pt idx="2">
                  <c:v>PRESUPUESTO EJECUTADO</c:v>
                </c:pt>
              </c:strCache>
            </c:strRef>
          </c:cat>
          <c:val>
            <c:numRef>
              <c:f>GASTOS!$C$50:$C$52</c:f>
              <c:numCache>
                <c:formatCode>_(* #,##0.00_);_(* \(#,##0.00\);_(* "-"??_);_(@_)</c:formatCode>
                <c:ptCount val="3"/>
                <c:pt idx="0">
                  <c:v>72</c:v>
                </c:pt>
                <c:pt idx="2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jpeg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1</xdr:rowOff>
    </xdr:from>
    <xdr:to>
      <xdr:col>0</xdr:col>
      <xdr:colOff>1491615</xdr:colOff>
      <xdr:row>2</xdr:row>
      <xdr:rowOff>152401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9150" y="1"/>
          <a:ext cx="67246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4762</xdr:rowOff>
    </xdr:from>
    <xdr:to>
      <xdr:col>2</xdr:col>
      <xdr:colOff>1238250</xdr:colOff>
      <xdr:row>49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</xdr:row>
      <xdr:rowOff>52387</xdr:rowOff>
    </xdr:from>
    <xdr:to>
      <xdr:col>3</xdr:col>
      <xdr:colOff>0</xdr:colOff>
      <xdr:row>23</xdr:row>
      <xdr:rowOff>128587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0</xdr:rowOff>
    </xdr:from>
    <xdr:to>
      <xdr:col>0</xdr:col>
      <xdr:colOff>1234440</xdr:colOff>
      <xdr:row>3</xdr:row>
      <xdr:rowOff>114300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1975" y="0"/>
          <a:ext cx="67246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42862</xdr:rowOff>
    </xdr:from>
    <xdr:to>
      <xdr:col>3</xdr:col>
      <xdr:colOff>9524</xdr:colOff>
      <xdr:row>25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47624</xdr:colOff>
      <xdr:row>32</xdr:row>
      <xdr:rowOff>52387</xdr:rowOff>
    </xdr:from>
    <xdr:to>
      <xdr:col>2</xdr:col>
      <xdr:colOff>1666875</xdr:colOff>
      <xdr:row>46</xdr:row>
      <xdr:rowOff>128587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52</xdr:row>
      <xdr:rowOff>23812</xdr:rowOff>
    </xdr:from>
    <xdr:to>
      <xdr:col>2</xdr:col>
      <xdr:colOff>1657349</xdr:colOff>
      <xdr:row>66</xdr:row>
      <xdr:rowOff>100012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866775</xdr:colOff>
      <xdr:row>2</xdr:row>
      <xdr:rowOff>133350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9</xdr:row>
      <xdr:rowOff>38100</xdr:rowOff>
    </xdr:from>
    <xdr:ext cx="866775" cy="523875"/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90775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38100</xdr:rowOff>
    </xdr:from>
    <xdr:ext cx="866775" cy="523875"/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8125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E34"/>
  <sheetViews>
    <sheetView workbookViewId="0">
      <selection activeCell="A7" sqref="A7"/>
    </sheetView>
  </sheetViews>
  <sheetFormatPr baseColWidth="10" defaultRowHeight="15" x14ac:dyDescent="0.25"/>
  <cols>
    <col min="1" max="1" width="36.85546875" customWidth="1"/>
    <col min="2" max="2" width="19.7109375" bestFit="1" customWidth="1"/>
    <col min="3" max="3" width="19.140625" customWidth="1"/>
    <col min="4" max="4" width="16.85546875" bestFit="1" customWidth="1"/>
    <col min="5" max="5" width="15.140625" bestFit="1" customWidth="1"/>
  </cols>
  <sheetData>
    <row r="1" spans="1:5" x14ac:dyDescent="0.25">
      <c r="B1" s="15" t="s">
        <v>29</v>
      </c>
      <c r="C1" s="15"/>
    </row>
    <row r="2" spans="1:5" x14ac:dyDescent="0.25">
      <c r="B2" s="15" t="s">
        <v>2</v>
      </c>
      <c r="C2" s="15"/>
    </row>
    <row r="3" spans="1:5" x14ac:dyDescent="0.25">
      <c r="B3" s="15" t="s">
        <v>36</v>
      </c>
      <c r="C3" s="15"/>
    </row>
    <row r="4" spans="1:5" x14ac:dyDescent="0.25">
      <c r="A4" s="9" t="s">
        <v>0</v>
      </c>
      <c r="B4" s="9" t="s">
        <v>5</v>
      </c>
      <c r="C4" s="9" t="s">
        <v>4</v>
      </c>
    </row>
    <row r="5" spans="1:5" x14ac:dyDescent="0.25">
      <c r="A5" s="3" t="s">
        <v>9</v>
      </c>
      <c r="B5" s="4">
        <v>114477986</v>
      </c>
      <c r="C5" s="6">
        <f>+B5/B7*100</f>
        <v>96.811606542455394</v>
      </c>
      <c r="D5" s="7"/>
    </row>
    <row r="6" spans="1:5" x14ac:dyDescent="0.25">
      <c r="A6" s="3" t="s">
        <v>43</v>
      </c>
      <c r="B6" s="4">
        <v>3770218</v>
      </c>
      <c r="C6" s="6">
        <f>+B6/B7*100</f>
        <v>3.1883934575446067</v>
      </c>
      <c r="D6" s="7"/>
    </row>
    <row r="7" spans="1:5" x14ac:dyDescent="0.25">
      <c r="A7" s="3" t="s">
        <v>13</v>
      </c>
      <c r="B7" s="4">
        <f>SUM(B5:B6)</f>
        <v>118248204</v>
      </c>
      <c r="C7" s="4">
        <f>SUM(C5:C6)</f>
        <v>100</v>
      </c>
      <c r="D7" s="7"/>
    </row>
    <row r="8" spans="1:5" x14ac:dyDescent="0.25">
      <c r="A8" s="3" t="s">
        <v>10</v>
      </c>
      <c r="B8" s="4">
        <v>6630721</v>
      </c>
      <c r="C8" s="4">
        <f>+B8/B7*100</f>
        <v>5.6074602198609291</v>
      </c>
    </row>
    <row r="9" spans="1:5" x14ac:dyDescent="0.25">
      <c r="A9" s="3" t="s">
        <v>3</v>
      </c>
      <c r="B9" s="4">
        <f>+B7-B8</f>
        <v>111617483</v>
      </c>
      <c r="C9" s="4">
        <f>+B9/B7*100</f>
        <v>94.392539780139074</v>
      </c>
      <c r="E9" s="7"/>
    </row>
    <row r="10" spans="1:5" x14ac:dyDescent="0.25">
      <c r="B10" s="1"/>
      <c r="C10" s="2">
        <f>SUM(C8:C9)</f>
        <v>100</v>
      </c>
    </row>
    <row r="11" spans="1:5" x14ac:dyDescent="0.25">
      <c r="B11" s="1"/>
      <c r="C11" s="2"/>
    </row>
    <row r="12" spans="1:5" x14ac:dyDescent="0.25">
      <c r="B12" s="1"/>
      <c r="C12" s="2"/>
    </row>
    <row r="13" spans="1:5" x14ac:dyDescent="0.25">
      <c r="B13" s="1"/>
      <c r="C13" s="2"/>
    </row>
    <row r="14" spans="1:5" x14ac:dyDescent="0.25">
      <c r="B14" s="1"/>
      <c r="C14" s="2"/>
    </row>
    <row r="15" spans="1:5" x14ac:dyDescent="0.25">
      <c r="B15" s="1"/>
      <c r="C15" s="2"/>
    </row>
    <row r="16" spans="1:5" x14ac:dyDescent="0.25">
      <c r="B16" s="1"/>
    </row>
    <row r="17" spans="1:5" x14ac:dyDescent="0.25">
      <c r="B17" s="1"/>
    </row>
    <row r="18" spans="1:5" x14ac:dyDescent="0.25">
      <c r="B18" s="1"/>
    </row>
    <row r="19" spans="1:5" x14ac:dyDescent="0.25">
      <c r="B19" s="1"/>
    </row>
    <row r="20" spans="1:5" x14ac:dyDescent="0.25">
      <c r="B20" s="1"/>
    </row>
    <row r="21" spans="1:5" x14ac:dyDescent="0.25">
      <c r="B21" s="1"/>
    </row>
    <row r="22" spans="1:5" x14ac:dyDescent="0.25">
      <c r="B22" s="1"/>
    </row>
    <row r="26" spans="1:5" x14ac:dyDescent="0.25">
      <c r="A26" s="41" t="s">
        <v>37</v>
      </c>
      <c r="B26" s="41"/>
      <c r="C26" s="41"/>
    </row>
    <row r="27" spans="1:5" x14ac:dyDescent="0.25">
      <c r="A27" s="10" t="s">
        <v>0</v>
      </c>
      <c r="B27" s="10" t="s">
        <v>5</v>
      </c>
      <c r="C27" s="10" t="s">
        <v>4</v>
      </c>
    </row>
    <row r="28" spans="1:5" x14ac:dyDescent="0.25">
      <c r="A28" s="3" t="s">
        <v>6</v>
      </c>
      <c r="B28" s="4">
        <v>375000</v>
      </c>
      <c r="C28" s="5">
        <f>+B28/B34*100</f>
        <v>6.01856510667064</v>
      </c>
      <c r="D28" s="8"/>
    </row>
    <row r="29" spans="1:5" x14ac:dyDescent="0.25">
      <c r="A29" s="3" t="s">
        <v>12</v>
      </c>
      <c r="B29" s="4">
        <v>2485500</v>
      </c>
      <c r="C29" s="5">
        <f>+B29/B34*100</f>
        <v>39.891049527013003</v>
      </c>
      <c r="D29" s="7"/>
      <c r="E29" s="8"/>
    </row>
    <row r="30" spans="1:5" x14ac:dyDescent="0.25">
      <c r="A30" s="3" t="s">
        <v>35</v>
      </c>
      <c r="B30" s="4">
        <v>0</v>
      </c>
      <c r="C30" s="5">
        <f>+B30/B34*100</f>
        <v>0</v>
      </c>
      <c r="D30" s="7"/>
      <c r="E30" s="8"/>
    </row>
    <row r="31" spans="1:5" x14ac:dyDescent="0.25">
      <c r="A31" s="3" t="s">
        <v>7</v>
      </c>
      <c r="B31" s="4">
        <v>3</v>
      </c>
      <c r="C31" s="5">
        <f>+B31/B34*100</f>
        <v>4.8148520853365131E-5</v>
      </c>
    </row>
    <row r="32" spans="1:5" x14ac:dyDescent="0.25">
      <c r="A32" s="3" t="s">
        <v>33</v>
      </c>
      <c r="B32" s="4">
        <v>0</v>
      </c>
      <c r="C32" s="5">
        <f>+B32/B34*100</f>
        <v>0</v>
      </c>
    </row>
    <row r="33" spans="1:5" x14ac:dyDescent="0.25">
      <c r="A33" s="3" t="s">
        <v>42</v>
      </c>
      <c r="B33" s="4">
        <v>3370218</v>
      </c>
      <c r="C33" s="5">
        <f>+B33/B34*100</f>
        <v>54.090337217795501</v>
      </c>
    </row>
    <row r="34" spans="1:5" x14ac:dyDescent="0.25">
      <c r="A34" s="3" t="s">
        <v>11</v>
      </c>
      <c r="B34" s="6">
        <f>SUM(B28:B33)</f>
        <v>6230721</v>
      </c>
      <c r="C34" s="5">
        <f>SUM(C28:C33)</f>
        <v>100</v>
      </c>
      <c r="D34" t="s">
        <v>19</v>
      </c>
      <c r="E34" s="8"/>
    </row>
  </sheetData>
  <mergeCells count="1">
    <mergeCell ref="A26:C26"/>
  </mergeCells>
  <pageMargins left="0.7" right="0.7" top="0.75" bottom="0.75" header="0.3" footer="0.3"/>
  <pageSetup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D53"/>
  <sheetViews>
    <sheetView tabSelected="1" workbookViewId="0">
      <selection activeCell="B51" sqref="B51"/>
    </sheetView>
  </sheetViews>
  <sheetFormatPr baseColWidth="10" defaultRowHeight="15" x14ac:dyDescent="0.25"/>
  <cols>
    <col min="1" max="1" width="31" customWidth="1"/>
    <col min="2" max="2" width="21.42578125" customWidth="1"/>
    <col min="3" max="3" width="25.28515625" customWidth="1"/>
    <col min="4" max="4" width="12.5703125" bestFit="1" customWidth="1"/>
    <col min="5" max="5" width="13.140625" bestFit="1" customWidth="1"/>
    <col min="6" max="6" width="14.5703125" bestFit="1" customWidth="1"/>
  </cols>
  <sheetData>
    <row r="1" spans="1:4" x14ac:dyDescent="0.25">
      <c r="B1" s="15" t="s">
        <v>29</v>
      </c>
      <c r="C1" s="15"/>
    </row>
    <row r="2" spans="1:4" x14ac:dyDescent="0.25">
      <c r="B2" s="15" t="s">
        <v>8</v>
      </c>
      <c r="C2" s="15"/>
    </row>
    <row r="3" spans="1:4" x14ac:dyDescent="0.25">
      <c r="B3" s="15" t="s">
        <v>50</v>
      </c>
      <c r="C3" s="15"/>
    </row>
    <row r="5" spans="1:4" x14ac:dyDescent="0.25">
      <c r="A5" s="9" t="s">
        <v>0</v>
      </c>
      <c r="B5" s="9" t="s">
        <v>5</v>
      </c>
      <c r="C5" s="9" t="s">
        <v>4</v>
      </c>
    </row>
    <row r="6" spans="1:4" x14ac:dyDescent="0.25">
      <c r="A6" s="3" t="s">
        <v>9</v>
      </c>
      <c r="B6" s="4">
        <v>114477986</v>
      </c>
      <c r="C6" s="6">
        <f>+B6/B8*100</f>
        <v>96.811606542455394</v>
      </c>
    </row>
    <row r="7" spans="1:4" x14ac:dyDescent="0.25">
      <c r="A7" s="3" t="s">
        <v>34</v>
      </c>
      <c r="B7" s="4">
        <v>3770218</v>
      </c>
      <c r="C7" s="6">
        <f>+B7/B8*100</f>
        <v>3.1883934575446067</v>
      </c>
    </row>
    <row r="8" spans="1:4" x14ac:dyDescent="0.25">
      <c r="A8" s="3" t="s">
        <v>13</v>
      </c>
      <c r="B8" s="4">
        <f>SUM(B6:B7)</f>
        <v>118248204</v>
      </c>
      <c r="C8" s="4">
        <f>SUM(C6:C7)</f>
        <v>100</v>
      </c>
    </row>
    <row r="9" spans="1:4" x14ac:dyDescent="0.25">
      <c r="A9" s="3" t="s">
        <v>10</v>
      </c>
      <c r="B9" s="4">
        <f>4800000+205632+1550000</f>
        <v>6555632</v>
      </c>
      <c r="C9" s="4">
        <f>+B9/B8*100</f>
        <v>5.5439590439783766</v>
      </c>
      <c r="D9" s="7"/>
    </row>
    <row r="10" spans="1:4" x14ac:dyDescent="0.25">
      <c r="A10" s="3" t="s">
        <v>31</v>
      </c>
      <c r="B10" s="4">
        <v>20000000</v>
      </c>
      <c r="C10" s="4">
        <f>+B10/B8*100</f>
        <v>16.913576125012437</v>
      </c>
    </row>
    <row r="11" spans="1:4" x14ac:dyDescent="0.25">
      <c r="A11" s="3" t="s">
        <v>3</v>
      </c>
      <c r="B11" s="4">
        <f>+B8-B9-B10</f>
        <v>91692572</v>
      </c>
      <c r="C11" s="4">
        <f>+B11/B8*100</f>
        <v>77.542464831009184</v>
      </c>
      <c r="D11" s="7"/>
    </row>
    <row r="12" spans="1:4" x14ac:dyDescent="0.25">
      <c r="A12" s="11"/>
      <c r="B12" s="12"/>
      <c r="C12" s="12">
        <f>SUM(C9:C11)</f>
        <v>100</v>
      </c>
      <c r="D12" s="7"/>
    </row>
    <row r="13" spans="1:4" x14ac:dyDescent="0.25">
      <c r="B13" s="7"/>
      <c r="C13" s="2"/>
    </row>
    <row r="23" spans="1:3" ht="26.25" customHeight="1" x14ac:dyDescent="0.25"/>
    <row r="25" spans="1:3" ht="27" customHeight="1" x14ac:dyDescent="0.25"/>
    <row r="27" spans="1:3" x14ac:dyDescent="0.25">
      <c r="A27" s="41" t="s">
        <v>51</v>
      </c>
      <c r="B27" s="41"/>
      <c r="C27" s="41"/>
    </row>
    <row r="28" spans="1:3" x14ac:dyDescent="0.25">
      <c r="A28" s="10" t="s">
        <v>0</v>
      </c>
      <c r="B28" s="10" t="s">
        <v>5</v>
      </c>
      <c r="C28" s="10" t="s">
        <v>4</v>
      </c>
    </row>
    <row r="29" spans="1:3" x14ac:dyDescent="0.25">
      <c r="A29" s="3" t="s">
        <v>38</v>
      </c>
      <c r="B29" s="4">
        <v>4800000</v>
      </c>
      <c r="C29" s="5">
        <f>+B29/B32*100</f>
        <v>73.21948516939328</v>
      </c>
    </row>
    <row r="30" spans="1:3" x14ac:dyDescent="0.25">
      <c r="A30" s="3" t="s">
        <v>39</v>
      </c>
      <c r="B30" s="4">
        <v>1550000</v>
      </c>
      <c r="C30" s="5">
        <f>+B30/B32*100</f>
        <v>23.643792085949915</v>
      </c>
    </row>
    <row r="31" spans="1:3" x14ac:dyDescent="0.25">
      <c r="A31" s="3" t="s">
        <v>40</v>
      </c>
      <c r="B31" s="4">
        <v>205632</v>
      </c>
      <c r="C31" s="5">
        <f>+B31/B32*100</f>
        <v>3.136722744656808</v>
      </c>
    </row>
    <row r="32" spans="1:3" x14ac:dyDescent="0.25">
      <c r="A32" s="3" t="s">
        <v>1</v>
      </c>
      <c r="B32" s="6">
        <f>SUM(B29:B31)</f>
        <v>6555632</v>
      </c>
      <c r="C32" s="5">
        <f>SUM(C29:C31)</f>
        <v>100</v>
      </c>
    </row>
    <row r="33" spans="1:3" x14ac:dyDescent="0.25">
      <c r="B33" s="7"/>
    </row>
    <row r="48" spans="1:3" x14ac:dyDescent="0.25">
      <c r="A48" s="42" t="s">
        <v>52</v>
      </c>
      <c r="B48" s="42"/>
      <c r="C48" s="42"/>
    </row>
    <row r="49" spans="1:3" x14ac:dyDescent="0.25">
      <c r="A49" s="10" t="s">
        <v>0</v>
      </c>
      <c r="B49" s="10" t="s">
        <v>5</v>
      </c>
      <c r="C49" s="10" t="s">
        <v>4</v>
      </c>
    </row>
    <row r="50" spans="1:3" x14ac:dyDescent="0.25">
      <c r="A50" s="3" t="s">
        <v>18</v>
      </c>
      <c r="B50" s="4">
        <v>14400000</v>
      </c>
      <c r="C50" s="5">
        <f>+B50/B52*100</f>
        <v>72</v>
      </c>
    </row>
    <row r="51" spans="1:3" x14ac:dyDescent="0.25">
      <c r="A51" s="3" t="s">
        <v>41</v>
      </c>
      <c r="B51" s="4">
        <v>5600000</v>
      </c>
      <c r="C51" s="5"/>
    </row>
    <row r="52" spans="1:3" x14ac:dyDescent="0.25">
      <c r="A52" s="3" t="s">
        <v>1</v>
      </c>
      <c r="B52" s="6">
        <f>SUM(B50:B51)</f>
        <v>20000000</v>
      </c>
      <c r="C52" s="5">
        <f>SUM(C50:C50)</f>
        <v>72</v>
      </c>
    </row>
    <row r="53" spans="1:3" x14ac:dyDescent="0.25">
      <c r="B53" s="7">
        <f>SUM(B50:B52)</f>
        <v>40000000</v>
      </c>
    </row>
  </sheetData>
  <mergeCells count="2">
    <mergeCell ref="A27:C27"/>
    <mergeCell ref="A48:C48"/>
  </mergeCells>
  <pageMargins left="0.7" right="0.7" top="0.75" bottom="0.75" header="0.3" footer="0.3"/>
  <pageSetup paperSize="9" scale="7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0" workbookViewId="0">
      <selection activeCell="L24" sqref="L24"/>
    </sheetView>
  </sheetViews>
  <sheetFormatPr baseColWidth="10" defaultRowHeight="15" x14ac:dyDescent="0.25"/>
  <cols>
    <col min="1" max="2" width="13.28515625" customWidth="1"/>
    <col min="3" max="3" width="13.42578125" customWidth="1"/>
    <col min="4" max="4" width="33" customWidth="1"/>
    <col min="5" max="5" width="12.85546875" customWidth="1"/>
    <col min="6" max="6" width="21.7109375" customWidth="1"/>
    <col min="7" max="8" width="14.42578125" customWidth="1"/>
    <col min="9" max="9" width="12.85546875" customWidth="1"/>
    <col min="10" max="10" width="6.5703125" customWidth="1"/>
    <col min="11" max="11" width="14.7109375" customWidth="1"/>
    <col min="12" max="12" width="17" customWidth="1"/>
  </cols>
  <sheetData>
    <row r="1" spans="1:12" x14ac:dyDescent="0.25">
      <c r="B1" s="21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ht="15.75" customHeight="1" x14ac:dyDescent="0.25">
      <c r="B2" s="45" t="s">
        <v>29</v>
      </c>
      <c r="C2" s="46"/>
      <c r="D2" s="46"/>
      <c r="E2" s="46"/>
      <c r="F2" s="46"/>
      <c r="G2" s="46"/>
      <c r="H2" s="46"/>
      <c r="I2" s="46"/>
      <c r="J2" s="46"/>
      <c r="K2" s="46"/>
      <c r="L2" s="47"/>
    </row>
    <row r="3" spans="1:12" ht="15.75" thickBot="1" x14ac:dyDescent="0.3">
      <c r="B3" s="48" t="s">
        <v>44</v>
      </c>
      <c r="C3" s="49"/>
      <c r="D3" s="49"/>
      <c r="E3" s="49"/>
      <c r="F3" s="49"/>
      <c r="G3" s="49"/>
      <c r="H3" s="49"/>
      <c r="I3" s="49"/>
      <c r="J3" s="49"/>
      <c r="K3" s="49"/>
      <c r="L3" s="50"/>
    </row>
    <row r="4" spans="1:12" ht="63" customHeight="1" x14ac:dyDescent="0.25">
      <c r="A4" s="24" t="s">
        <v>30</v>
      </c>
      <c r="B4" s="26" t="s">
        <v>20</v>
      </c>
      <c r="C4" s="18" t="s">
        <v>27</v>
      </c>
      <c r="D4" s="19" t="s">
        <v>14</v>
      </c>
      <c r="E4" s="19" t="s">
        <v>15</v>
      </c>
      <c r="F4" s="19" t="s">
        <v>17</v>
      </c>
      <c r="G4" s="20" t="s">
        <v>21</v>
      </c>
      <c r="H4" s="20" t="s">
        <v>22</v>
      </c>
      <c r="I4" s="20" t="s">
        <v>23</v>
      </c>
      <c r="J4" s="19" t="s">
        <v>24</v>
      </c>
      <c r="K4" s="19" t="s">
        <v>25</v>
      </c>
      <c r="L4" s="27" t="s">
        <v>26</v>
      </c>
    </row>
    <row r="5" spans="1:12" x14ac:dyDescent="0.25">
      <c r="A5" s="25"/>
      <c r="B5" s="28"/>
      <c r="C5" s="16"/>
      <c r="D5" s="17"/>
      <c r="E5" s="17"/>
      <c r="F5" s="17"/>
      <c r="G5" s="13"/>
      <c r="H5" s="13"/>
      <c r="I5" s="13"/>
      <c r="J5" s="14"/>
      <c r="K5" s="14"/>
      <c r="L5" s="29"/>
    </row>
    <row r="6" spans="1:12" x14ac:dyDescent="0.25">
      <c r="A6" s="25">
        <v>45676</v>
      </c>
      <c r="B6" s="28">
        <v>46007</v>
      </c>
      <c r="C6" s="16"/>
      <c r="D6" s="17" t="s">
        <v>16</v>
      </c>
      <c r="E6" s="17">
        <v>30731878</v>
      </c>
      <c r="F6" s="17" t="s">
        <v>32</v>
      </c>
      <c r="G6" s="14">
        <v>19200000</v>
      </c>
      <c r="H6" s="13">
        <v>0</v>
      </c>
      <c r="I6" s="14">
        <v>0</v>
      </c>
      <c r="J6" s="14">
        <f>+I6/G6*100</f>
        <v>0</v>
      </c>
      <c r="K6" s="14">
        <f>+G6-I6</f>
        <v>19200000</v>
      </c>
      <c r="L6" s="29" t="s">
        <v>28</v>
      </c>
    </row>
    <row r="10" spans="1:12" x14ac:dyDescent="0.25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25">
      <c r="A11" s="51" t="s">
        <v>29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33"/>
    </row>
    <row r="12" spans="1:12" x14ac:dyDescent="0.25">
      <c r="A12" s="43" t="s">
        <v>45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34"/>
    </row>
    <row r="13" spans="1:12" ht="45" x14ac:dyDescent="0.25">
      <c r="A13" s="24" t="s">
        <v>30</v>
      </c>
      <c r="B13" s="26" t="s">
        <v>20</v>
      </c>
      <c r="C13" s="18" t="s">
        <v>27</v>
      </c>
      <c r="D13" s="19" t="s">
        <v>14</v>
      </c>
      <c r="E13" s="19" t="s">
        <v>15</v>
      </c>
      <c r="F13" s="19" t="s">
        <v>17</v>
      </c>
      <c r="G13" s="20" t="s">
        <v>21</v>
      </c>
      <c r="H13" s="20" t="s">
        <v>22</v>
      </c>
      <c r="I13" s="20" t="s">
        <v>23</v>
      </c>
      <c r="J13" s="19" t="s">
        <v>24</v>
      </c>
      <c r="K13" s="19" t="s">
        <v>25</v>
      </c>
      <c r="L13" s="27" t="s">
        <v>26</v>
      </c>
    </row>
    <row r="14" spans="1:12" x14ac:dyDescent="0.25">
      <c r="A14" s="25">
        <v>45676</v>
      </c>
      <c r="B14" s="28">
        <v>46007</v>
      </c>
      <c r="C14" s="35" t="s">
        <v>46</v>
      </c>
      <c r="D14" s="17" t="s">
        <v>16</v>
      </c>
      <c r="E14" s="17">
        <v>30731878</v>
      </c>
      <c r="F14" s="39" t="s">
        <v>32</v>
      </c>
      <c r="G14" s="14">
        <v>19200000</v>
      </c>
      <c r="H14" s="13">
        <v>3200000</v>
      </c>
      <c r="I14" s="14">
        <f>+H14</f>
        <v>3200000</v>
      </c>
      <c r="J14" s="14">
        <f>+I14/G14*100</f>
        <v>16.666666666666664</v>
      </c>
      <c r="K14" s="14">
        <f>+G14-I14</f>
        <v>16000000</v>
      </c>
      <c r="L14" s="29" t="s">
        <v>28</v>
      </c>
    </row>
    <row r="15" spans="1:12" x14ac:dyDescent="0.25">
      <c r="A15" s="25">
        <v>45689</v>
      </c>
      <c r="B15" s="28">
        <v>45716</v>
      </c>
      <c r="C15" s="35" t="s">
        <v>46</v>
      </c>
      <c r="D15" s="36" t="s">
        <v>47</v>
      </c>
      <c r="E15" s="19"/>
      <c r="F15" s="36" t="s">
        <v>39</v>
      </c>
      <c r="G15" s="37">
        <v>1550000</v>
      </c>
      <c r="H15" s="37">
        <v>1550000</v>
      </c>
      <c r="I15" s="37">
        <v>1550000</v>
      </c>
      <c r="J15" s="14">
        <f t="shared" ref="J15:J16" si="0">+I15/G15*100</f>
        <v>100</v>
      </c>
      <c r="K15" s="14">
        <f t="shared" ref="K15:K16" si="1">+G15-I15</f>
        <v>0</v>
      </c>
      <c r="L15" s="29" t="s">
        <v>48</v>
      </c>
    </row>
    <row r="16" spans="1:12" x14ac:dyDescent="0.25">
      <c r="A16" s="25">
        <v>45706</v>
      </c>
      <c r="B16" s="28">
        <v>45795</v>
      </c>
      <c r="C16" s="16"/>
      <c r="D16" s="38" t="s">
        <v>49</v>
      </c>
      <c r="E16" s="17">
        <v>16251080</v>
      </c>
      <c r="F16" s="40" t="s">
        <v>41</v>
      </c>
      <c r="G16" s="13">
        <v>5600000</v>
      </c>
      <c r="H16" s="13"/>
      <c r="I16" s="13"/>
      <c r="J16" s="14">
        <f t="shared" si="0"/>
        <v>0</v>
      </c>
      <c r="K16" s="14">
        <f t="shared" si="1"/>
        <v>5600000</v>
      </c>
      <c r="L16" s="29" t="s">
        <v>28</v>
      </c>
    </row>
    <row r="20" spans="1:12" x14ac:dyDescent="0.25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x14ac:dyDescent="0.25">
      <c r="A21" s="51" t="s">
        <v>29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33"/>
    </row>
    <row r="22" spans="1:12" x14ac:dyDescent="0.25">
      <c r="A22" s="43" t="s">
        <v>53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34"/>
    </row>
    <row r="23" spans="1:12" ht="45" x14ac:dyDescent="0.25">
      <c r="A23" s="24" t="s">
        <v>30</v>
      </c>
      <c r="B23" s="26" t="s">
        <v>20</v>
      </c>
      <c r="C23" s="18" t="s">
        <v>27</v>
      </c>
      <c r="D23" s="19" t="s">
        <v>14</v>
      </c>
      <c r="E23" s="19" t="s">
        <v>15</v>
      </c>
      <c r="F23" s="19" t="s">
        <v>17</v>
      </c>
      <c r="G23" s="20" t="s">
        <v>21</v>
      </c>
      <c r="H23" s="20" t="s">
        <v>22</v>
      </c>
      <c r="I23" s="20" t="s">
        <v>23</v>
      </c>
      <c r="J23" s="19" t="s">
        <v>24</v>
      </c>
      <c r="K23" s="19" t="s">
        <v>25</v>
      </c>
      <c r="L23" s="27" t="s">
        <v>26</v>
      </c>
    </row>
    <row r="24" spans="1:12" x14ac:dyDescent="0.25">
      <c r="A24" s="25">
        <v>45676</v>
      </c>
      <c r="B24" s="28">
        <v>46007</v>
      </c>
      <c r="C24" s="35" t="s">
        <v>54</v>
      </c>
      <c r="D24" s="17" t="s">
        <v>16</v>
      </c>
      <c r="E24" s="17">
        <v>30731878</v>
      </c>
      <c r="F24" s="39" t="s">
        <v>32</v>
      </c>
      <c r="G24" s="14">
        <v>19200000</v>
      </c>
      <c r="H24" s="13">
        <v>1600000</v>
      </c>
      <c r="I24" s="14">
        <f>+I14+H24</f>
        <v>4800000</v>
      </c>
      <c r="J24" s="14">
        <f>+I24/G24*100</f>
        <v>25</v>
      </c>
      <c r="K24" s="14">
        <f>+G24-I24</f>
        <v>14400000</v>
      </c>
      <c r="L24" s="29" t="s">
        <v>28</v>
      </c>
    </row>
    <row r="25" spans="1:12" x14ac:dyDescent="0.25">
      <c r="A25" s="25"/>
      <c r="B25" s="28"/>
      <c r="C25" s="35"/>
      <c r="D25" s="36"/>
      <c r="E25" s="19"/>
      <c r="F25" s="36"/>
      <c r="G25" s="37"/>
      <c r="H25" s="37"/>
      <c r="I25" s="37"/>
      <c r="J25" s="14"/>
      <c r="K25" s="14"/>
      <c r="L25" s="29"/>
    </row>
    <row r="26" spans="1:12" x14ac:dyDescent="0.25">
      <c r="A26" s="25"/>
      <c r="B26" s="28"/>
      <c r="C26" s="16"/>
      <c r="D26" s="38"/>
      <c r="E26" s="17"/>
      <c r="F26" s="40"/>
      <c r="G26" s="13"/>
      <c r="H26" s="13"/>
      <c r="I26" s="13"/>
      <c r="J26" s="14"/>
      <c r="K26" s="14"/>
      <c r="L26" s="29"/>
    </row>
  </sheetData>
  <mergeCells count="6">
    <mergeCell ref="A22:K22"/>
    <mergeCell ref="B2:L2"/>
    <mergeCell ref="B3:L3"/>
    <mergeCell ref="A11:K11"/>
    <mergeCell ref="A12:K12"/>
    <mergeCell ref="A21:K21"/>
  </mergeCells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INGRESOS</vt:lpstr>
      <vt:lpstr>GASTOS</vt:lpstr>
      <vt:lpstr>GASTOS POR MES</vt:lpstr>
      <vt:lpstr>GASTOS!Área_de_impresión</vt:lpstr>
      <vt:lpstr>'GASTOS POR MES'!Área_de_impresión</vt:lpstr>
      <vt:lpstr>INGRESOS!Área_de_impresión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CONTADORA</cp:lastModifiedBy>
  <cp:lastPrinted>2025-04-02T19:17:07Z</cp:lastPrinted>
  <dcterms:created xsi:type="dcterms:W3CDTF">2013-11-01T01:28:32Z</dcterms:created>
  <dcterms:modified xsi:type="dcterms:W3CDTF">2025-08-28T14:27:53Z</dcterms:modified>
</cp:coreProperties>
</file>